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<sst xmlns="http://schemas.openxmlformats.org/spreadsheetml/2006/main" count="15" uniqueCount="15">
  <si>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Unternehmen</t>
  </si>
  <si>
    <t>KGV</t>
  </si>
  <si>
    <t>Apple</t>
  </si>
  <si>
    <t>Microsoft</t>
  </si>
  <si>
    <t>Google</t>
  </si>
  <si>
    <t>Amazon</t>
  </si>
  <si>
    <t>Volkswagen AG</t>
  </si>
  <si>
    <t>Dow Chemicals</t>
  </si>
  <si>
    <t>RIMM</t>
  </si>
  <si>
    <t>Umsatz/Aktie</t>
  </si>
  <si>
    <t>EPS</t>
  </si>
  <si>
    <t>Nettogewinnspanne</t>
  </si>
  <si>
    <t>ROE</t>
  </si>
  <si>
    <t>Aktienkurs</t>
  </si>
  <si>
    <t>Cash/Aktie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</si>
</sst>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0" fontId="0" fillId="0" borderId="0" xfId="19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="200" zoomScaleNormal="200" workbookViewId="0" topLeftCell="A1">
      <selection activeCell="H12" sqref="H12"/>
    </sheetView>
  </sheetViews>
  <sheetFormatPr defaultColWidth="9.140625" defaultRowHeight="12.75"/>
  <cols>
    <col min="1" max="1" width="7.28125" style="0" customWidth="1"/>
    <col min="3" max="3" width="10.00390625" style="0" bestFit="1" customWidth="1"/>
    <col min="4" max="4" width="10.00390625" style="0" customWidth="1"/>
    <col min="5" max="5" width="12.28125" style="0" bestFit="1" customWidth="1"/>
    <col min="7" max="7" width="18.00390625" style="0" bestFit="1" customWidth="1"/>
  </cols>
  <sheetData>
    <row r="1" spans="1:8" ht="12.75">
      <c r="A1" t="s">
        <v>0</v>
      </c>
      <c r="B1" t="s">
        <v>1</v>
      </c>
      <c r="C1" t="s">
        <v>13</v>
      </c>
      <c r="D1" t="s">
        <v>14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 t="s">
        <v>2</v>
      </c>
      <c r="B2">
        <v>13.77</v>
      </c>
      <c r="C2">
        <v>381.02</v>
      </c>
      <c r="D2">
        <f>25952/929.41</f>
        <v>27.923090993210746</v>
      </c>
      <c r="E2">
        <f>108249/929.41</f>
        <v>116.47066418480541</v>
      </c>
      <c r="F2">
        <v>27.67</v>
      </c>
      <c r="G2" s="1">
        <f>25922/108249</f>
        <v>0.2394664153941376</v>
      </c>
      <c r="H2" s="1">
        <f>25922/76615</f>
        <v>0.3383410559289956</v>
      </c>
    </row>
    <row r="3" spans="1:8" ht="12.75">
      <c r="A3" t="s">
        <v>3</v>
      </c>
      <c r="B3">
        <v>9.44</v>
      </c>
      <c r="C3">
        <v>26</v>
      </c>
      <c r="D3">
        <f>52772/8410</f>
        <v>6.274910820451843</v>
      </c>
      <c r="E3">
        <f>69943/8410</f>
        <v>8.316646848989299</v>
      </c>
      <c r="F3">
        <v>2.75</v>
      </c>
      <c r="G3" s="1">
        <f>23150/69943</f>
        <v>0.3309838010951775</v>
      </c>
      <c r="H3" s="1">
        <f>23150/57083</f>
        <v>0.4055498134295675</v>
      </c>
    </row>
    <row r="4" spans="1:8" ht="12.75">
      <c r="A4" t="s">
        <v>4</v>
      </c>
      <c r="B4">
        <v>21.33</v>
      </c>
      <c r="C4">
        <v>625.96</v>
      </c>
      <c r="D4">
        <f>34975/323.89</f>
        <v>107.9841921640063</v>
      </c>
      <c r="E4">
        <f>29321/323.89</f>
        <v>90.52764827564914</v>
      </c>
      <c r="F4">
        <v>29.34</v>
      </c>
      <c r="G4" s="1">
        <f>8505/29321</f>
        <v>0.29006514102520375</v>
      </c>
      <c r="H4" s="1">
        <f>8505/46241</f>
        <v>0.18392768322484376</v>
      </c>
    </row>
    <row r="5" spans="1:8" ht="12.75">
      <c r="A5" t="s">
        <v>5</v>
      </c>
      <c r="B5">
        <v>95.5</v>
      </c>
      <c r="C5">
        <v>181.26</v>
      </c>
      <c r="D5">
        <f>8762/454.75</f>
        <v>19.26772952171523</v>
      </c>
      <c r="E5">
        <f>34204/454.75</f>
        <v>75.21495327102804</v>
      </c>
      <c r="F5">
        <v>1.9</v>
      </c>
      <c r="G5" s="1">
        <f>1152/34204</f>
        <v>0.03368027131329669</v>
      </c>
      <c r="H5" s="1">
        <f>1152/6864</f>
        <v>0.16783216783216784</v>
      </c>
    </row>
    <row r="6" spans="1:8" ht="12.75">
      <c r="A6" t="s">
        <v>8</v>
      </c>
      <c r="B6">
        <v>3.17</v>
      </c>
      <c r="C6">
        <v>13.44</v>
      </c>
      <c r="D6">
        <f>2121/524.16</f>
        <v>4.0464743589743595</v>
      </c>
      <c r="E6">
        <f>19907/524.16</f>
        <v>37.97886141636142</v>
      </c>
      <c r="F6">
        <v>4.24</v>
      </c>
      <c r="G6" s="1">
        <f>3411/19907</f>
        <v>0.17134676244537098</v>
      </c>
      <c r="H6" s="1">
        <f>3411/8938</f>
        <v>0.3816289997762363</v>
      </c>
    </row>
    <row r="7" spans="1:8" ht="12.75">
      <c r="A7" t="s">
        <v>6</v>
      </c>
      <c r="B7">
        <v>2.91</v>
      </c>
      <c r="C7">
        <v>102.5</v>
      </c>
      <c r="D7">
        <f>(18658+3232)/465.23</f>
        <v>47.051995787030066</v>
      </c>
      <c r="E7">
        <f>105187/465.23</f>
        <v>226.09676933989638</v>
      </c>
      <c r="F7">
        <v>35.17</v>
      </c>
      <c r="G7" s="1">
        <f>960/105187</f>
        <v>0.009126603097340926</v>
      </c>
      <c r="H7" s="1">
        <f>960/(6381+31607-2707)</f>
        <v>0.02721011309203254</v>
      </c>
    </row>
    <row r="8" spans="1:8" ht="12.75">
      <c r="A8" t="s">
        <v>7</v>
      </c>
      <c r="B8">
        <v>10.85</v>
      </c>
      <c r="C8">
        <v>26.36</v>
      </c>
      <c r="D8">
        <f>7039/1180</f>
        <v>5.965254237288136</v>
      </c>
      <c r="E8">
        <f>53674/1180</f>
        <v>45.4864406779661</v>
      </c>
      <c r="F8">
        <v>2.43</v>
      </c>
      <c r="G8" s="1">
        <f>2310/53674</f>
        <v>0.04303759734694638</v>
      </c>
      <c r="H8" s="1">
        <f>2310/21839</f>
        <v>0.1057740739044828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FSEGA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anul3</dc:creator>
  <cp:keywords/>
  <dc:description/>
  <cp:lastModifiedBy>anul3</cp:lastModifiedBy>
  <dcterms:created xsi:type="dcterms:W3CDTF">2011-12-19T08:36:40Z</dcterms:created>
  <dcterms:modified xsi:type="dcterms:W3CDTF">2011-12-19T09:31:40Z</dcterms:modified>
  <cp:category/>
  <cp:version/>
  <cp:contentType/>
  <cp:contentStatus/>
</cp:coreProperties>
</file>